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6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<sst xmlns="http://schemas.openxmlformats.org/spreadsheetml/2006/main" count="78" uniqueCount="78">
  <si>
    <t>Рейтинг клуба БЕРЕНДЕИ (лето-осень) 2007</t>
  </si>
  <si>
    <t>Итоги (синий)</t>
  </si>
  <si>
    <t>Итоги (красный)</t>
  </si>
  <si>
    <t>Итоги (общий)</t>
  </si>
  <si>
    <t>Велопоход 1 к.с.</t>
  </si>
  <si>
    <t>Горная единичка (Генин)</t>
  </si>
  <si>
    <t>Горная двойка (Измайлов)</t>
  </si>
  <si>
    <t>Ергаки - июль</t>
  </si>
  <si>
    <t>Спелеосборы Алтай</t>
  </si>
  <si>
    <t>Горная четверка (Киргизский)</t>
  </si>
  <si>
    <t>Торгаш</t>
  </si>
  <si>
    <t>Пешая двойка (Урал)</t>
  </si>
  <si>
    <t>Спелеодвойка Хакасия (Ендовицкий)</t>
  </si>
  <si>
    <t>Альсборы (Фаны)</t>
  </si>
  <si>
    <t>Подготовка дистанции на марафон Берендеев</t>
  </si>
  <si>
    <t>Соревнования по ПСР 2007</t>
  </si>
  <si>
    <t>Берендейский марафон</t>
  </si>
  <si>
    <t>Пеший поход с Арбой 2 к.с.</t>
  </si>
  <si>
    <t>Спелеовыезд Торгаш (осень)</t>
  </si>
  <si>
    <t>Спасы 2007</t>
  </si>
  <si>
    <t>Узелки</t>
  </si>
  <si>
    <t>Семитысячники</t>
  </si>
  <si>
    <t>Ориентирование на Буревестнике</t>
  </si>
  <si>
    <t>КВН</t>
  </si>
  <si>
    <t>Соревнования по спелеотехнике (23.12)</t>
  </si>
  <si>
    <t>Соревнования по ТЛТ</t>
  </si>
  <si>
    <t>% Синий</t>
  </si>
  <si>
    <t>% красный</t>
  </si>
  <si>
    <t>% общий</t>
  </si>
  <si>
    <t>Акулинкин Александр</t>
  </si>
  <si>
    <t>Ананина Елена</t>
  </si>
  <si>
    <t>Артюшин Артем</t>
  </si>
  <si>
    <t>Астраханцев Евгений</t>
  </si>
  <si>
    <t>Бабкин Александр</t>
  </si>
  <si>
    <t>Бабинович Алексей</t>
  </si>
  <si>
    <t>Бадулин Юрий</t>
  </si>
  <si>
    <t>Битюкова Таня</t>
  </si>
  <si>
    <t>Богданова Ольга</t>
  </si>
  <si>
    <t>Бушков Виктор</t>
  </si>
  <si>
    <t>Воронова Александра</t>
  </si>
  <si>
    <t>Генин Дмитрий</t>
  </si>
  <si>
    <t>Денисова Аня</t>
  </si>
  <si>
    <t>Долматова Таня</t>
  </si>
  <si>
    <t>Ендовицкий Алексей</t>
  </si>
  <si>
    <t>Ермаченко Ирина</t>
  </si>
  <si>
    <t>Ермаченко Сергей</t>
  </si>
  <si>
    <t>Ефремов Яков</t>
  </si>
  <si>
    <t>Измайлов Игорь</t>
  </si>
  <si>
    <t>Калмакова Александра</t>
  </si>
  <si>
    <t>Карнаухова Мария</t>
  </si>
  <si>
    <t>Карнаухова Анна</t>
  </si>
  <si>
    <t>Кирбижекова Екатерина</t>
  </si>
  <si>
    <t>Коржова Алена</t>
  </si>
  <si>
    <t>Крестьянова Катя</t>
  </si>
  <si>
    <t>Крылова Нина</t>
  </si>
  <si>
    <t>Лехан Евгений</t>
  </si>
  <si>
    <t>Макунин Алексей</t>
  </si>
  <si>
    <t>Марчук Ира</t>
  </si>
  <si>
    <t>Мезенцева Алла</t>
  </si>
  <si>
    <t>Милованов Николай</t>
  </si>
  <si>
    <t>Милованова Юлия</t>
  </si>
  <si>
    <t>Милошенко Александр</t>
  </si>
  <si>
    <t>Никитин Алексей</t>
  </si>
  <si>
    <t>Осипова Аня</t>
  </si>
  <si>
    <t>Павлова Екатерина</t>
  </si>
  <si>
    <t>Рыбка Павел</t>
  </si>
  <si>
    <t>Руднев Николай</t>
  </si>
  <si>
    <t>Севостьянова Елена</t>
  </si>
  <si>
    <t>Селиверстова Анна</t>
  </si>
  <si>
    <t>Семенчуков Роман</t>
  </si>
  <si>
    <t>Сильченко Анна</t>
  </si>
  <si>
    <t>Слезко Мария</t>
  </si>
  <si>
    <t>Слезко Павел</t>
  </si>
  <si>
    <t>Сунчугашева Лена</t>
  </si>
  <si>
    <t>Татарников Кирилл</t>
  </si>
  <si>
    <t>Федоров Александр</t>
  </si>
  <si>
    <t>Сумма по столбцу</t>
  </si>
  <si>
    <t>Спелеопоход 3 к.с. (алтай) - ноябрь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</si>
</sst>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b/>
      <sz val="16"/>
      <name val="Arial Cyr"/>
      <family val="0"/>
    </font>
    <font>
      <sz val="10"/>
      <color indexed="12"/>
      <name val="Arial Cyr"/>
      <family val="0"/>
    </font>
    <font>
      <i/>
      <sz val="10"/>
      <color indexed="10"/>
      <name val="Arial Cyr"/>
      <family val="0"/>
    </font>
    <font>
      <i/>
      <sz val="10"/>
      <color indexed="48"/>
      <name val="Arial Cyr"/>
      <family val="0"/>
    </font>
    <font>
      <sz val="10"/>
      <color indexed="48"/>
      <name val="Arial Cyr"/>
      <family val="0"/>
    </font>
    <font>
      <b/>
      <sz val="10"/>
      <name val="Arial Cyr"/>
      <family val="0"/>
    </font>
    <font>
      <b/>
      <sz val="10"/>
      <color indexed="48"/>
      <name val="Arial Cyr"/>
      <family val="0"/>
    </font>
    <font>
      <b/>
      <i/>
      <sz val="10"/>
      <color indexed="10"/>
      <name val="Arial Cyr"/>
      <family val="0"/>
    </font>
    <font>
      <sz val="10"/>
      <color indexed="10"/>
      <name val="Arial Cyr"/>
      <family val="0"/>
    </font>
    <font>
      <sz val="10"/>
      <color indexed="63"/>
      <name val="Arial Cyr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1" xfId="0" applyFont="1" applyBorder="1" applyAlignment="1">
      <alignment textRotation="90"/>
    </xf>
    <xf numFmtId="0" fontId="4" fillId="0" borderId="1" xfId="0" applyFont="1" applyBorder="1" applyAlignment="1">
      <alignment textRotation="90"/>
    </xf>
    <xf numFmtId="0" fontId="4" fillId="0" borderId="2" xfId="0" applyFont="1" applyBorder="1" applyAlignment="1">
      <alignment textRotation="90"/>
    </xf>
    <xf numFmtId="0" fontId="2" fillId="0" borderId="3" xfId="0" applyFont="1" applyBorder="1" applyAlignment="1">
      <alignment textRotation="90"/>
    </xf>
    <xf numFmtId="0" fontId="3" fillId="0" borderId="4" xfId="0" applyFont="1" applyBorder="1" applyAlignment="1">
      <alignment textRotation="90"/>
    </xf>
    <xf numFmtId="0" fontId="0" fillId="0" borderId="5" xfId="0" applyFont="1" applyBorder="1" applyAlignment="1">
      <alignment textRotation="90"/>
    </xf>
    <xf numFmtId="0" fontId="5" fillId="0" borderId="3" xfId="0" applyFont="1" applyBorder="1" applyAlignment="1">
      <alignment horizontal="center" textRotation="90"/>
    </xf>
    <xf numFmtId="0" fontId="3" fillId="0" borderId="4" xfId="0" applyFont="1" applyBorder="1" applyAlignment="1">
      <alignment horizontal="center" textRotation="90"/>
    </xf>
    <xf numFmtId="0" fontId="0" fillId="0" borderId="5" xfId="0" applyBorder="1" applyAlignment="1">
      <alignment horizontal="center" textRotation="90"/>
    </xf>
    <xf numFmtId="0" fontId="7" fillId="0" borderId="6" xfId="0" applyFont="1" applyBorder="1" applyAlignment="1">
      <alignment/>
    </xf>
    <xf numFmtId="0" fontId="8" fillId="0" borderId="7" xfId="0" applyFont="1" applyBorder="1" applyAlignment="1">
      <alignment/>
    </xf>
    <xf numFmtId="0" fontId="9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0" fontId="5" fillId="0" borderId="6" xfId="0" applyNumberFormat="1" applyFont="1" applyBorder="1" applyAlignment="1">
      <alignment/>
    </xf>
    <xf numFmtId="0" fontId="7" fillId="0" borderId="9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19" xfId="0" applyBorder="1" applyAlignment="1">
      <alignment horizontal="right"/>
    </xf>
    <xf numFmtId="0" fontId="9" fillId="0" borderId="17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10" fontId="9" fillId="0" borderId="16" xfId="0" applyNumberFormat="1" applyFont="1" applyBorder="1" applyAlignment="1">
      <alignment/>
    </xf>
    <xf numFmtId="10" fontId="10" fillId="0" borderId="25" xfId="0" applyNumberFormat="1" applyFont="1" applyBorder="1" applyAlignment="1">
      <alignment/>
    </xf>
    <xf numFmtId="0" fontId="1" fillId="0" borderId="2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8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8" xfId="0" applyFont="1" applyBorder="1" applyAlignment="1">
      <alignment/>
    </xf>
    <xf numFmtId="0" fontId="8" fillId="0" borderId="16" xfId="0" applyFont="1" applyBorder="1" applyAlignment="1">
      <alignment/>
    </xf>
    <xf numFmtId="0" fontId="6" fillId="0" borderId="25" xfId="0" applyFont="1" applyBorder="1" applyAlignment="1">
      <alignment/>
    </xf>
    <xf numFmtId="10" fontId="9" fillId="0" borderId="6" xfId="0" applyNumberFormat="1" applyFont="1" applyBorder="1" applyAlignment="1">
      <alignment/>
    </xf>
    <xf numFmtId="10" fontId="0" fillId="0" borderId="6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0"/>
  <sheetViews>
    <sheetView tabSelected="1" workbookViewId="0" topLeftCell="A22">
      <selection activeCell="Z42" sqref="Z42"/>
    </sheetView>
  </sheetViews>
  <sheetFormatPr defaultColWidth="9.00390625" defaultRowHeight="12.75"/>
  <cols>
    <col min="1" max="1" width="22.125" style="0" bestFit="1" customWidth="1"/>
    <col min="2" max="2" width="3.625" style="0" bestFit="1" customWidth="1"/>
    <col min="3" max="4" width="4.00390625" style="0" bestFit="1" customWidth="1"/>
    <col min="5" max="6" width="3.625" style="0" bestFit="1" customWidth="1"/>
    <col min="7" max="7" width="4.00390625" style="0" bestFit="1" customWidth="1"/>
    <col min="8" max="8" width="3.625" style="0" bestFit="1" customWidth="1"/>
    <col min="9" max="10" width="4.00390625" style="0" bestFit="1" customWidth="1"/>
    <col min="11" max="11" width="3.625" style="0" bestFit="1" customWidth="1"/>
    <col min="12" max="14" width="4.00390625" style="0" bestFit="1" customWidth="1"/>
    <col min="15" max="16" width="3.625" style="0" bestFit="1" customWidth="1"/>
    <col min="17" max="17" width="4.00390625" style="0" bestFit="1" customWidth="1"/>
    <col min="18" max="19" width="4.125" style="0" customWidth="1"/>
    <col min="20" max="20" width="3.625" style="0" bestFit="1" customWidth="1"/>
    <col min="21" max="21" width="4.00390625" style="0" bestFit="1" customWidth="1"/>
    <col min="22" max="22" width="4.75390625" style="0" customWidth="1"/>
    <col min="23" max="23" width="3.625" style="0" bestFit="1" customWidth="1"/>
    <col min="24" max="24" width="5.00390625" style="0" bestFit="1" customWidth="1"/>
    <col min="25" max="25" width="5.75390625" style="0" customWidth="1"/>
    <col min="26" max="27" width="5.00390625" style="0" bestFit="1" customWidth="1"/>
    <col min="28" max="30" width="7.25390625" style="0" bestFit="1" customWidth="1"/>
  </cols>
  <sheetData>
    <row r="1" spans="1:26" ht="21" thickBot="1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2" spans="1:30" ht="232.5" thickBot="1">
      <c r="A2" s="35"/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2" t="s">
        <v>9</v>
      </c>
      <c r="H2" s="2" t="s">
        <v>10</v>
      </c>
      <c r="I2" s="2" t="s">
        <v>11</v>
      </c>
      <c r="J2" s="2" t="s">
        <v>12</v>
      </c>
      <c r="K2" s="2" t="s">
        <v>13</v>
      </c>
      <c r="L2" s="2" t="s">
        <v>14</v>
      </c>
      <c r="M2" s="2" t="s">
        <v>15</v>
      </c>
      <c r="N2" s="2" t="s">
        <v>16</v>
      </c>
      <c r="O2" s="2" t="s">
        <v>17</v>
      </c>
      <c r="P2" s="2" t="s">
        <v>18</v>
      </c>
      <c r="Q2" s="2" t="s">
        <v>77</v>
      </c>
      <c r="R2" s="2" t="s">
        <v>19</v>
      </c>
      <c r="S2" s="2" t="s">
        <v>20</v>
      </c>
      <c r="T2" s="2" t="s">
        <v>21</v>
      </c>
      <c r="U2" s="2" t="s">
        <v>22</v>
      </c>
      <c r="V2" s="1" t="s">
        <v>23</v>
      </c>
      <c r="W2" s="2" t="s">
        <v>24</v>
      </c>
      <c r="X2" s="3" t="s">
        <v>25</v>
      </c>
      <c r="Y2" s="4" t="s">
        <v>1</v>
      </c>
      <c r="Z2" s="5" t="s">
        <v>2</v>
      </c>
      <c r="AA2" s="6" t="s">
        <v>3</v>
      </c>
      <c r="AB2" s="7" t="s">
        <v>26</v>
      </c>
      <c r="AC2" s="8" t="s">
        <v>27</v>
      </c>
      <c r="AD2" s="9" t="s">
        <v>28</v>
      </c>
    </row>
    <row r="3" spans="1:30" ht="13.5" thickBot="1">
      <c r="A3" s="36" t="s">
        <v>29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2"/>
      <c r="W3" s="13"/>
      <c r="X3" s="14"/>
      <c r="Y3" s="10">
        <f>B3+C3+D3+E3+F3+G3+H3+I3+J3+K3+L3+M3+N3+R3+S3+T3+U3+W3+X3+P3+O3</f>
        <v>0</v>
      </c>
      <c r="Z3" s="11">
        <f>V3</f>
        <v>0</v>
      </c>
      <c r="AA3" s="46">
        <f>Y3+Z3</f>
        <v>0</v>
      </c>
      <c r="AB3" s="15">
        <f>Y3/$Y$50</f>
        <v>0</v>
      </c>
      <c r="AC3" s="51">
        <f>Z3/$Z$50</f>
        <v>0</v>
      </c>
      <c r="AD3" s="52">
        <f>AA3/$AA$50</f>
        <v>0</v>
      </c>
    </row>
    <row r="4" spans="1:30" ht="13.5" thickBot="1">
      <c r="A4" s="37" t="s">
        <v>30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>
        <v>30</v>
      </c>
      <c r="N4" s="19">
        <v>17</v>
      </c>
      <c r="O4" s="19"/>
      <c r="P4" s="19"/>
      <c r="Q4" s="19"/>
      <c r="R4" s="19"/>
      <c r="S4" s="19"/>
      <c r="T4" s="19"/>
      <c r="U4" s="19"/>
      <c r="V4" s="18">
        <v>5</v>
      </c>
      <c r="W4" s="19"/>
      <c r="X4" s="20"/>
      <c r="Y4" s="16">
        <f>B4+C4+D4+E4+F4+G4+H4+I4+J4+K4+L4+M4+N4+R4+S4+T4+U4+W4+X4+P4+O4</f>
        <v>47</v>
      </c>
      <c r="Z4" s="17">
        <f aca="true" t="shared" si="0" ref="Z4:Z48">V4</f>
        <v>5</v>
      </c>
      <c r="AA4" s="47">
        <f aca="true" t="shared" si="1" ref="AA4:AA48">Y4+Z4</f>
        <v>52</v>
      </c>
      <c r="AB4" s="15">
        <f aca="true" t="shared" si="2" ref="AB4:AB49">Y4/$Y$50</f>
        <v>0.01821705426356589</v>
      </c>
      <c r="AC4" s="51">
        <f aca="true" t="shared" si="3" ref="AC4:AC49">Z4/$Z$50</f>
        <v>0.019011406844106463</v>
      </c>
      <c r="AD4" s="52">
        <f aca="true" t="shared" si="4" ref="AD4:AD49">AA4/$AA$50</f>
        <v>0.018290538163911362</v>
      </c>
    </row>
    <row r="5" spans="1:30" ht="13.5" thickBot="1">
      <c r="A5" s="37" t="s">
        <v>31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>
        <v>17</v>
      </c>
      <c r="O5" s="19"/>
      <c r="P5" s="19"/>
      <c r="Q5" s="19"/>
      <c r="R5" s="19">
        <v>15</v>
      </c>
      <c r="S5" s="19">
        <v>3</v>
      </c>
      <c r="T5" s="19">
        <v>5</v>
      </c>
      <c r="U5" s="19">
        <v>30</v>
      </c>
      <c r="V5" s="18"/>
      <c r="W5" s="19">
        <v>10</v>
      </c>
      <c r="X5" s="20"/>
      <c r="Y5" s="16">
        <f aca="true" t="shared" si="5" ref="Y5:Y48">B5+C5+D5+E5+F5+G5+H5+I5+J5+K5+L5+M5+N5+R5+S5+T5+U5+W5+X5+P5+O5</f>
        <v>80</v>
      </c>
      <c r="Z5" s="17">
        <f t="shared" si="0"/>
        <v>0</v>
      </c>
      <c r="AA5" s="47">
        <f t="shared" si="1"/>
        <v>80</v>
      </c>
      <c r="AB5" s="15">
        <f t="shared" si="2"/>
        <v>0.031007751937984496</v>
      </c>
      <c r="AC5" s="51">
        <f t="shared" si="3"/>
        <v>0</v>
      </c>
      <c r="AD5" s="52">
        <f t="shared" si="4"/>
        <v>0.028139289482940557</v>
      </c>
    </row>
    <row r="6" spans="1:30" ht="13.5" thickBot="1">
      <c r="A6" s="36" t="s">
        <v>32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8"/>
      <c r="W6" s="19"/>
      <c r="X6" s="20"/>
      <c r="Y6" s="16">
        <f t="shared" si="5"/>
        <v>0</v>
      </c>
      <c r="Z6" s="17">
        <f t="shared" si="0"/>
        <v>0</v>
      </c>
      <c r="AA6" s="47">
        <f t="shared" si="1"/>
        <v>0</v>
      </c>
      <c r="AB6" s="15">
        <f t="shared" si="2"/>
        <v>0</v>
      </c>
      <c r="AC6" s="51">
        <f t="shared" si="3"/>
        <v>0</v>
      </c>
      <c r="AD6" s="52">
        <f t="shared" si="4"/>
        <v>0</v>
      </c>
    </row>
    <row r="7" spans="1:30" ht="13.5" thickBot="1">
      <c r="A7" s="38" t="s">
        <v>33</v>
      </c>
      <c r="B7" s="19">
        <v>7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8"/>
      <c r="W7" s="19"/>
      <c r="X7" s="20"/>
      <c r="Y7" s="16">
        <f t="shared" si="5"/>
        <v>7</v>
      </c>
      <c r="Z7" s="17">
        <f t="shared" si="0"/>
        <v>0</v>
      </c>
      <c r="AA7" s="47">
        <f t="shared" si="1"/>
        <v>7</v>
      </c>
      <c r="AB7" s="15">
        <f t="shared" si="2"/>
        <v>0.0027131782945736434</v>
      </c>
      <c r="AC7" s="51">
        <f t="shared" si="3"/>
        <v>0</v>
      </c>
      <c r="AD7" s="52">
        <f t="shared" si="4"/>
        <v>0.0024621878297572987</v>
      </c>
    </row>
    <row r="8" spans="1:30" ht="13.5" thickBot="1">
      <c r="A8" s="38" t="s">
        <v>34</v>
      </c>
      <c r="B8" s="19"/>
      <c r="C8" s="19"/>
      <c r="D8" s="19"/>
      <c r="E8" s="19"/>
      <c r="F8" s="19"/>
      <c r="G8" s="19"/>
      <c r="H8" s="19">
        <v>30</v>
      </c>
      <c r="I8" s="19"/>
      <c r="J8" s="19"/>
      <c r="K8" s="19"/>
      <c r="L8" s="19"/>
      <c r="M8" s="19"/>
      <c r="N8" s="19">
        <v>17</v>
      </c>
      <c r="O8" s="19"/>
      <c r="P8" s="19"/>
      <c r="Q8" s="19"/>
      <c r="R8" s="19">
        <v>15</v>
      </c>
      <c r="S8" s="19">
        <v>3</v>
      </c>
      <c r="T8" s="19"/>
      <c r="U8" s="19"/>
      <c r="V8" s="18">
        <v>30</v>
      </c>
      <c r="W8" s="19">
        <v>10</v>
      </c>
      <c r="X8" s="20"/>
      <c r="Y8" s="16">
        <f t="shared" si="5"/>
        <v>75</v>
      </c>
      <c r="Z8" s="17">
        <f t="shared" si="0"/>
        <v>30</v>
      </c>
      <c r="AA8" s="47">
        <f t="shared" si="1"/>
        <v>105</v>
      </c>
      <c r="AB8" s="15">
        <f t="shared" si="2"/>
        <v>0.029069767441860465</v>
      </c>
      <c r="AC8" s="51">
        <f t="shared" si="3"/>
        <v>0.11406844106463879</v>
      </c>
      <c r="AD8" s="52">
        <f t="shared" si="4"/>
        <v>0.03693281744635948</v>
      </c>
    </row>
    <row r="9" spans="1:30" ht="13.5" thickBot="1">
      <c r="A9" s="37" t="s">
        <v>35</v>
      </c>
      <c r="B9" s="19">
        <v>20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8"/>
      <c r="W9" s="19"/>
      <c r="X9" s="20"/>
      <c r="Y9" s="16">
        <f t="shared" si="5"/>
        <v>20</v>
      </c>
      <c r="Z9" s="17">
        <f t="shared" si="0"/>
        <v>0</v>
      </c>
      <c r="AA9" s="47">
        <f t="shared" si="1"/>
        <v>20</v>
      </c>
      <c r="AB9" s="15">
        <f t="shared" si="2"/>
        <v>0.007751937984496124</v>
      </c>
      <c r="AC9" s="51">
        <f t="shared" si="3"/>
        <v>0</v>
      </c>
      <c r="AD9" s="52">
        <f t="shared" si="4"/>
        <v>0.007034822370735139</v>
      </c>
    </row>
    <row r="10" spans="1:30" ht="13.5" thickBot="1">
      <c r="A10" s="36" t="s">
        <v>36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>
        <v>30</v>
      </c>
      <c r="P10" s="19"/>
      <c r="Q10" s="19"/>
      <c r="R10" s="19">
        <v>15</v>
      </c>
      <c r="S10" s="19">
        <v>3</v>
      </c>
      <c r="T10" s="19">
        <v>5</v>
      </c>
      <c r="U10" s="19">
        <v>10</v>
      </c>
      <c r="V10" s="18">
        <v>30</v>
      </c>
      <c r="W10" s="19"/>
      <c r="X10" s="20"/>
      <c r="Y10" s="16">
        <f t="shared" si="5"/>
        <v>63</v>
      </c>
      <c r="Z10" s="17">
        <f t="shared" si="0"/>
        <v>30</v>
      </c>
      <c r="AA10" s="47">
        <f t="shared" si="1"/>
        <v>93</v>
      </c>
      <c r="AB10" s="15">
        <f t="shared" si="2"/>
        <v>0.02441860465116279</v>
      </c>
      <c r="AC10" s="51">
        <f t="shared" si="3"/>
        <v>0.11406844106463879</v>
      </c>
      <c r="AD10" s="52">
        <f t="shared" si="4"/>
        <v>0.0327119240239184</v>
      </c>
    </row>
    <row r="11" spans="1:30" ht="13.5" thickBot="1">
      <c r="A11" s="37" t="s">
        <v>37</v>
      </c>
      <c r="B11" s="19"/>
      <c r="C11" s="19">
        <v>20</v>
      </c>
      <c r="D11" s="19"/>
      <c r="E11" s="19"/>
      <c r="F11" s="19"/>
      <c r="G11" s="19"/>
      <c r="H11" s="19"/>
      <c r="I11" s="19"/>
      <c r="J11" s="19">
        <v>30</v>
      </c>
      <c r="K11" s="19"/>
      <c r="L11" s="19"/>
      <c r="M11" s="19"/>
      <c r="N11" s="19">
        <v>17</v>
      </c>
      <c r="O11" s="19"/>
      <c r="P11" s="19"/>
      <c r="Q11" s="19"/>
      <c r="R11" s="19"/>
      <c r="S11" s="19"/>
      <c r="T11" s="19"/>
      <c r="U11" s="19"/>
      <c r="V11" s="18"/>
      <c r="W11" s="19"/>
      <c r="X11" s="20"/>
      <c r="Y11" s="16">
        <f t="shared" si="5"/>
        <v>67</v>
      </c>
      <c r="Z11" s="17">
        <f t="shared" si="0"/>
        <v>0</v>
      </c>
      <c r="AA11" s="47">
        <f t="shared" si="1"/>
        <v>67</v>
      </c>
      <c r="AB11" s="15">
        <f t="shared" si="2"/>
        <v>0.025968992248062015</v>
      </c>
      <c r="AC11" s="51">
        <f t="shared" si="3"/>
        <v>0</v>
      </c>
      <c r="AD11" s="52">
        <f t="shared" si="4"/>
        <v>0.023566654941962716</v>
      </c>
    </row>
    <row r="12" spans="1:30" ht="13.5" thickBot="1">
      <c r="A12" s="36" t="s">
        <v>38</v>
      </c>
      <c r="B12" s="19"/>
      <c r="C12" s="19"/>
      <c r="D12" s="19"/>
      <c r="E12" s="19"/>
      <c r="F12" s="19"/>
      <c r="G12" s="19"/>
      <c r="H12" s="19"/>
      <c r="I12" s="19">
        <v>30</v>
      </c>
      <c r="J12" s="19"/>
      <c r="K12" s="19"/>
      <c r="L12" s="19"/>
      <c r="M12" s="19"/>
      <c r="N12" s="19"/>
      <c r="O12" s="19"/>
      <c r="P12" s="19"/>
      <c r="Q12" s="19"/>
      <c r="R12" s="19"/>
      <c r="S12" s="19">
        <v>3</v>
      </c>
      <c r="T12" s="19"/>
      <c r="U12" s="19"/>
      <c r="V12" s="18">
        <v>4</v>
      </c>
      <c r="W12" s="19"/>
      <c r="X12" s="20"/>
      <c r="Y12" s="16">
        <f t="shared" si="5"/>
        <v>33</v>
      </c>
      <c r="Z12" s="17">
        <f t="shared" si="0"/>
        <v>4</v>
      </c>
      <c r="AA12" s="47">
        <f t="shared" si="1"/>
        <v>37</v>
      </c>
      <c r="AB12" s="15">
        <f t="shared" si="2"/>
        <v>0.012790697674418604</v>
      </c>
      <c r="AC12" s="51">
        <f t="shared" si="3"/>
        <v>0.015209125475285171</v>
      </c>
      <c r="AD12" s="52">
        <f t="shared" si="4"/>
        <v>0.013014421385860007</v>
      </c>
    </row>
    <row r="13" spans="1:30" ht="13.5" thickBot="1">
      <c r="A13" s="37" t="s">
        <v>39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8"/>
      <c r="W13" s="19"/>
      <c r="X13" s="20"/>
      <c r="Y13" s="16">
        <f t="shared" si="5"/>
        <v>0</v>
      </c>
      <c r="Z13" s="17">
        <f t="shared" si="0"/>
        <v>0</v>
      </c>
      <c r="AA13" s="47">
        <f t="shared" si="1"/>
        <v>0</v>
      </c>
      <c r="AB13" s="15">
        <f t="shared" si="2"/>
        <v>0</v>
      </c>
      <c r="AC13" s="51">
        <f t="shared" si="3"/>
        <v>0</v>
      </c>
      <c r="AD13" s="52">
        <f t="shared" si="4"/>
        <v>0</v>
      </c>
    </row>
    <row r="14" spans="1:30" ht="13.5" thickBot="1">
      <c r="A14" s="36" t="s">
        <v>40</v>
      </c>
      <c r="B14" s="19"/>
      <c r="C14" s="19">
        <v>30</v>
      </c>
      <c r="D14" s="19">
        <v>30</v>
      </c>
      <c r="E14" s="19"/>
      <c r="F14" s="19"/>
      <c r="G14" s="19"/>
      <c r="H14" s="19"/>
      <c r="I14" s="19"/>
      <c r="J14" s="19"/>
      <c r="K14" s="19"/>
      <c r="L14" s="19"/>
      <c r="M14" s="19">
        <v>35</v>
      </c>
      <c r="N14" s="19"/>
      <c r="O14" s="19"/>
      <c r="P14" s="19"/>
      <c r="Q14" s="19"/>
      <c r="R14" s="19">
        <v>15</v>
      </c>
      <c r="S14" s="19">
        <v>3</v>
      </c>
      <c r="T14" s="19">
        <v>5</v>
      </c>
      <c r="U14" s="19">
        <v>10</v>
      </c>
      <c r="V14" s="18">
        <v>30</v>
      </c>
      <c r="W14" s="19"/>
      <c r="X14" s="20">
        <v>10</v>
      </c>
      <c r="Y14" s="16">
        <f t="shared" si="5"/>
        <v>138</v>
      </c>
      <c r="Z14" s="17">
        <f t="shared" si="0"/>
        <v>30</v>
      </c>
      <c r="AA14" s="47">
        <f t="shared" si="1"/>
        <v>168</v>
      </c>
      <c r="AB14" s="15">
        <f t="shared" si="2"/>
        <v>0.053488372093023255</v>
      </c>
      <c r="AC14" s="51">
        <f t="shared" si="3"/>
        <v>0.11406844106463879</v>
      </c>
      <c r="AD14" s="52">
        <f t="shared" si="4"/>
        <v>0.05909250791417517</v>
      </c>
    </row>
    <row r="15" spans="1:30" ht="13.5" thickBot="1">
      <c r="A15" s="36" t="s">
        <v>41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>
        <v>15</v>
      </c>
      <c r="N15" s="19"/>
      <c r="O15" s="19"/>
      <c r="P15" s="19"/>
      <c r="Q15" s="19"/>
      <c r="R15" s="19"/>
      <c r="S15" s="19"/>
      <c r="T15" s="19"/>
      <c r="U15" s="19"/>
      <c r="V15" s="18"/>
      <c r="W15" s="19"/>
      <c r="X15" s="20"/>
      <c r="Y15" s="16">
        <f t="shared" si="5"/>
        <v>15</v>
      </c>
      <c r="Z15" s="17">
        <f t="shared" si="0"/>
        <v>0</v>
      </c>
      <c r="AA15" s="47">
        <f t="shared" si="1"/>
        <v>15</v>
      </c>
      <c r="AB15" s="15">
        <f t="shared" si="2"/>
        <v>0.005813953488372093</v>
      </c>
      <c r="AC15" s="51">
        <f t="shared" si="3"/>
        <v>0</v>
      </c>
      <c r="AD15" s="52">
        <f t="shared" si="4"/>
        <v>0.005276116778051354</v>
      </c>
    </row>
    <row r="16" spans="1:30" ht="13.5" thickBot="1">
      <c r="A16" s="36" t="s">
        <v>42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>
        <v>15</v>
      </c>
      <c r="N16" s="19"/>
      <c r="O16" s="19"/>
      <c r="P16" s="19"/>
      <c r="Q16" s="19"/>
      <c r="R16" s="19"/>
      <c r="S16" s="19"/>
      <c r="T16" s="19"/>
      <c r="U16" s="19"/>
      <c r="V16" s="18"/>
      <c r="W16" s="19"/>
      <c r="X16" s="20"/>
      <c r="Y16" s="16">
        <f t="shared" si="5"/>
        <v>15</v>
      </c>
      <c r="Z16" s="17">
        <f t="shared" si="0"/>
        <v>0</v>
      </c>
      <c r="AA16" s="47">
        <f t="shared" si="1"/>
        <v>15</v>
      </c>
      <c r="AB16" s="15">
        <f t="shared" si="2"/>
        <v>0.005813953488372093</v>
      </c>
      <c r="AC16" s="51">
        <f t="shared" si="3"/>
        <v>0</v>
      </c>
      <c r="AD16" s="52">
        <f t="shared" si="4"/>
        <v>0.005276116778051354</v>
      </c>
    </row>
    <row r="17" spans="1:30" ht="13.5" thickBot="1">
      <c r="A17" s="36" t="s">
        <v>43</v>
      </c>
      <c r="B17" s="19"/>
      <c r="C17" s="19"/>
      <c r="D17" s="19"/>
      <c r="E17" s="19"/>
      <c r="F17" s="19">
        <v>40</v>
      </c>
      <c r="G17" s="19"/>
      <c r="H17" s="19">
        <v>20</v>
      </c>
      <c r="I17" s="19"/>
      <c r="J17" s="19">
        <v>50</v>
      </c>
      <c r="K17" s="19"/>
      <c r="L17" s="19"/>
      <c r="M17" s="19">
        <v>35</v>
      </c>
      <c r="N17" s="19"/>
      <c r="O17" s="19"/>
      <c r="P17" s="19">
        <v>30</v>
      </c>
      <c r="Q17" s="19"/>
      <c r="R17" s="19">
        <v>15</v>
      </c>
      <c r="S17" s="19">
        <v>27</v>
      </c>
      <c r="T17" s="19"/>
      <c r="U17" s="19"/>
      <c r="V17" s="18"/>
      <c r="W17" s="19">
        <v>10</v>
      </c>
      <c r="X17" s="20"/>
      <c r="Y17" s="16">
        <f t="shared" si="5"/>
        <v>227</v>
      </c>
      <c r="Z17" s="17">
        <f t="shared" si="0"/>
        <v>0</v>
      </c>
      <c r="AA17" s="47">
        <f t="shared" si="1"/>
        <v>227</v>
      </c>
      <c r="AB17" s="15">
        <f t="shared" si="2"/>
        <v>0.087984496124031</v>
      </c>
      <c r="AC17" s="51">
        <f t="shared" si="3"/>
        <v>0</v>
      </c>
      <c r="AD17" s="52">
        <f t="shared" si="4"/>
        <v>0.07984523390784383</v>
      </c>
    </row>
    <row r="18" spans="1:30" ht="13.5" thickBot="1">
      <c r="A18" s="36" t="s">
        <v>44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8"/>
      <c r="W18" s="19"/>
      <c r="X18" s="20"/>
      <c r="Y18" s="16">
        <f t="shared" si="5"/>
        <v>0</v>
      </c>
      <c r="Z18" s="17">
        <f t="shared" si="0"/>
        <v>0</v>
      </c>
      <c r="AA18" s="47">
        <f t="shared" si="1"/>
        <v>0</v>
      </c>
      <c r="AB18" s="15">
        <f t="shared" si="2"/>
        <v>0</v>
      </c>
      <c r="AC18" s="51">
        <f t="shared" si="3"/>
        <v>0</v>
      </c>
      <c r="AD18" s="52">
        <f t="shared" si="4"/>
        <v>0</v>
      </c>
    </row>
    <row r="19" spans="1:30" ht="13.5" thickBot="1">
      <c r="A19" s="37" t="s">
        <v>45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>
        <v>60</v>
      </c>
      <c r="M19" s="19"/>
      <c r="N19" s="19"/>
      <c r="O19" s="19"/>
      <c r="P19" s="19"/>
      <c r="Q19" s="19"/>
      <c r="R19" s="19"/>
      <c r="S19" s="19"/>
      <c r="T19" s="19"/>
      <c r="U19" s="19"/>
      <c r="V19" s="18"/>
      <c r="W19" s="19"/>
      <c r="X19" s="20"/>
      <c r="Y19" s="16">
        <f t="shared" si="5"/>
        <v>60</v>
      </c>
      <c r="Z19" s="17">
        <f t="shared" si="0"/>
        <v>0</v>
      </c>
      <c r="AA19" s="47">
        <f t="shared" si="1"/>
        <v>60</v>
      </c>
      <c r="AB19" s="15">
        <f t="shared" si="2"/>
        <v>0.023255813953488372</v>
      </c>
      <c r="AC19" s="51">
        <f t="shared" si="3"/>
        <v>0</v>
      </c>
      <c r="AD19" s="52">
        <f t="shared" si="4"/>
        <v>0.021104467112205417</v>
      </c>
    </row>
    <row r="20" spans="1:30" ht="13.5" thickBot="1">
      <c r="A20" s="38" t="s">
        <v>46</v>
      </c>
      <c r="B20" s="21"/>
      <c r="C20" s="21"/>
      <c r="D20" s="21"/>
      <c r="E20" s="21"/>
      <c r="F20" s="21">
        <v>40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2"/>
      <c r="W20" s="21"/>
      <c r="X20" s="23"/>
      <c r="Y20" s="16">
        <f t="shared" si="5"/>
        <v>40</v>
      </c>
      <c r="Z20" s="17">
        <f t="shared" si="0"/>
        <v>0</v>
      </c>
      <c r="AA20" s="47">
        <f t="shared" si="1"/>
        <v>40</v>
      </c>
      <c r="AB20" s="15">
        <f t="shared" si="2"/>
        <v>0.015503875968992248</v>
      </c>
      <c r="AC20" s="51">
        <f t="shared" si="3"/>
        <v>0</v>
      </c>
      <c r="AD20" s="52">
        <f t="shared" si="4"/>
        <v>0.014069644741470278</v>
      </c>
    </row>
    <row r="21" spans="1:30" ht="13.5" thickBot="1">
      <c r="A21" s="36" t="s">
        <v>47</v>
      </c>
      <c r="B21" s="19"/>
      <c r="C21" s="19"/>
      <c r="D21" s="19">
        <v>50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8"/>
      <c r="W21" s="19"/>
      <c r="X21" s="20"/>
      <c r="Y21" s="16">
        <f t="shared" si="5"/>
        <v>50</v>
      </c>
      <c r="Z21" s="17">
        <f t="shared" si="0"/>
        <v>0</v>
      </c>
      <c r="AA21" s="47">
        <f t="shared" si="1"/>
        <v>50</v>
      </c>
      <c r="AB21" s="15">
        <f t="shared" si="2"/>
        <v>0.01937984496124031</v>
      </c>
      <c r="AC21" s="51">
        <f t="shared" si="3"/>
        <v>0</v>
      </c>
      <c r="AD21" s="52">
        <f t="shared" si="4"/>
        <v>0.017587055926837847</v>
      </c>
    </row>
    <row r="22" spans="1:30" ht="13.5" thickBot="1">
      <c r="A22" s="36" t="s">
        <v>48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>
        <v>3</v>
      </c>
      <c r="T22" s="19"/>
      <c r="U22" s="19">
        <v>5</v>
      </c>
      <c r="V22" s="18">
        <v>30</v>
      </c>
      <c r="W22" s="19"/>
      <c r="X22" s="20"/>
      <c r="Y22" s="16">
        <f t="shared" si="5"/>
        <v>8</v>
      </c>
      <c r="Z22" s="17">
        <f t="shared" si="0"/>
        <v>30</v>
      </c>
      <c r="AA22" s="47">
        <f t="shared" si="1"/>
        <v>38</v>
      </c>
      <c r="AB22" s="15">
        <f t="shared" si="2"/>
        <v>0.0031007751937984496</v>
      </c>
      <c r="AC22" s="51">
        <f t="shared" si="3"/>
        <v>0.11406844106463879</v>
      </c>
      <c r="AD22" s="52">
        <f t="shared" si="4"/>
        <v>0.013366162504396765</v>
      </c>
    </row>
    <row r="23" spans="1:30" ht="13.5" thickBot="1">
      <c r="A23" s="37" t="s">
        <v>49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8"/>
      <c r="W23" s="19"/>
      <c r="X23" s="20"/>
      <c r="Y23" s="16">
        <f t="shared" si="5"/>
        <v>0</v>
      </c>
      <c r="Z23" s="17">
        <f t="shared" si="0"/>
        <v>0</v>
      </c>
      <c r="AA23" s="47">
        <f t="shared" si="1"/>
        <v>0</v>
      </c>
      <c r="AB23" s="15">
        <f t="shared" si="2"/>
        <v>0</v>
      </c>
      <c r="AC23" s="51">
        <f t="shared" si="3"/>
        <v>0</v>
      </c>
      <c r="AD23" s="52">
        <f t="shared" si="4"/>
        <v>0</v>
      </c>
    </row>
    <row r="24" spans="1:30" ht="13.5" thickBot="1">
      <c r="A24" s="37" t="s">
        <v>50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8">
        <v>30</v>
      </c>
      <c r="W24" s="19"/>
      <c r="X24" s="20"/>
      <c r="Y24" s="16">
        <f t="shared" si="5"/>
        <v>0</v>
      </c>
      <c r="Z24" s="17">
        <f t="shared" si="0"/>
        <v>30</v>
      </c>
      <c r="AA24" s="47">
        <f t="shared" si="1"/>
        <v>30</v>
      </c>
      <c r="AB24" s="15">
        <f t="shared" si="2"/>
        <v>0</v>
      </c>
      <c r="AC24" s="51">
        <f t="shared" si="3"/>
        <v>0.11406844106463879</v>
      </c>
      <c r="AD24" s="52">
        <f t="shared" si="4"/>
        <v>0.010552233556102708</v>
      </c>
    </row>
    <row r="25" spans="1:30" ht="13.5" thickBot="1">
      <c r="A25" s="37" t="s">
        <v>51</v>
      </c>
      <c r="B25" s="19"/>
      <c r="C25" s="19">
        <v>20</v>
      </c>
      <c r="D25" s="19"/>
      <c r="E25" s="19"/>
      <c r="F25" s="19"/>
      <c r="G25" s="19"/>
      <c r="H25" s="19"/>
      <c r="I25" s="19"/>
      <c r="J25" s="19">
        <v>30</v>
      </c>
      <c r="K25" s="19"/>
      <c r="L25" s="19"/>
      <c r="M25" s="19">
        <v>15</v>
      </c>
      <c r="N25" s="19">
        <v>17</v>
      </c>
      <c r="O25" s="19"/>
      <c r="P25" s="19">
        <v>20</v>
      </c>
      <c r="Q25" s="19"/>
      <c r="R25" s="19"/>
      <c r="S25" s="19"/>
      <c r="T25" s="19"/>
      <c r="U25" s="19"/>
      <c r="V25" s="18"/>
      <c r="W25" s="19"/>
      <c r="X25" s="20"/>
      <c r="Y25" s="16">
        <f t="shared" si="5"/>
        <v>102</v>
      </c>
      <c r="Z25" s="17">
        <f t="shared" si="0"/>
        <v>0</v>
      </c>
      <c r="AA25" s="47">
        <f t="shared" si="1"/>
        <v>102</v>
      </c>
      <c r="AB25" s="15">
        <f t="shared" si="2"/>
        <v>0.03953488372093023</v>
      </c>
      <c r="AC25" s="51">
        <f t="shared" si="3"/>
        <v>0</v>
      </c>
      <c r="AD25" s="52">
        <f t="shared" si="4"/>
        <v>0.035877594090749206</v>
      </c>
    </row>
    <row r="26" spans="1:30" ht="13.5" thickBot="1">
      <c r="A26" s="38" t="s">
        <v>52</v>
      </c>
      <c r="B26" s="21"/>
      <c r="C26" s="21"/>
      <c r="D26" s="21">
        <v>20</v>
      </c>
      <c r="E26" s="21"/>
      <c r="F26" s="21"/>
      <c r="G26" s="21"/>
      <c r="H26" s="21">
        <v>20</v>
      </c>
      <c r="I26" s="21"/>
      <c r="J26" s="21"/>
      <c r="K26" s="21"/>
      <c r="L26" s="21"/>
      <c r="M26" s="21"/>
      <c r="N26" s="21">
        <v>17</v>
      </c>
      <c r="O26" s="21"/>
      <c r="P26" s="21"/>
      <c r="Q26" s="21"/>
      <c r="R26" s="21">
        <v>15</v>
      </c>
      <c r="S26" s="21"/>
      <c r="T26" s="21">
        <v>5</v>
      </c>
      <c r="U26" s="21"/>
      <c r="V26" s="22"/>
      <c r="W26" s="21"/>
      <c r="X26" s="23"/>
      <c r="Y26" s="16">
        <f t="shared" si="5"/>
        <v>77</v>
      </c>
      <c r="Z26" s="17">
        <f t="shared" si="0"/>
        <v>0</v>
      </c>
      <c r="AA26" s="47">
        <f t="shared" si="1"/>
        <v>77</v>
      </c>
      <c r="AB26" s="15">
        <f t="shared" si="2"/>
        <v>0.029844961240310077</v>
      </c>
      <c r="AC26" s="51">
        <f t="shared" si="3"/>
        <v>0</v>
      </c>
      <c r="AD26" s="52">
        <f t="shared" si="4"/>
        <v>0.027084066127330286</v>
      </c>
    </row>
    <row r="27" spans="1:30" ht="13.5" thickBot="1">
      <c r="A27" s="36" t="s">
        <v>53</v>
      </c>
      <c r="B27" s="19"/>
      <c r="C27" s="19"/>
      <c r="D27" s="19"/>
      <c r="E27" s="19"/>
      <c r="F27" s="19"/>
      <c r="G27" s="19"/>
      <c r="H27" s="19"/>
      <c r="I27" s="19">
        <v>30</v>
      </c>
      <c r="J27" s="19"/>
      <c r="K27" s="19"/>
      <c r="L27" s="19"/>
      <c r="M27" s="19"/>
      <c r="N27" s="19">
        <v>17</v>
      </c>
      <c r="O27" s="19"/>
      <c r="P27" s="19"/>
      <c r="Q27" s="19"/>
      <c r="R27" s="19"/>
      <c r="S27" s="19"/>
      <c r="T27" s="19"/>
      <c r="U27" s="19"/>
      <c r="V27" s="18"/>
      <c r="W27" s="19"/>
      <c r="X27" s="20"/>
      <c r="Y27" s="16">
        <f t="shared" si="5"/>
        <v>47</v>
      </c>
      <c r="Z27" s="17">
        <f t="shared" si="0"/>
        <v>0</v>
      </c>
      <c r="AA27" s="47">
        <f t="shared" si="1"/>
        <v>47</v>
      </c>
      <c r="AB27" s="15">
        <f t="shared" si="2"/>
        <v>0.01821705426356589</v>
      </c>
      <c r="AC27" s="51">
        <f t="shared" si="3"/>
        <v>0</v>
      </c>
      <c r="AD27" s="52">
        <f t="shared" si="4"/>
        <v>0.016531832571227575</v>
      </c>
    </row>
    <row r="28" spans="1:30" ht="13.5" thickBot="1">
      <c r="A28" s="37" t="s">
        <v>54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>
        <v>35</v>
      </c>
      <c r="N28" s="19"/>
      <c r="O28" s="19">
        <v>30</v>
      </c>
      <c r="P28" s="19"/>
      <c r="Q28" s="19"/>
      <c r="R28" s="19"/>
      <c r="S28" s="19"/>
      <c r="T28" s="19"/>
      <c r="U28" s="19"/>
      <c r="V28" s="18"/>
      <c r="W28" s="19"/>
      <c r="X28" s="20"/>
      <c r="Y28" s="16">
        <f t="shared" si="5"/>
        <v>65</v>
      </c>
      <c r="Z28" s="17">
        <f t="shared" si="0"/>
        <v>0</v>
      </c>
      <c r="AA28" s="47">
        <f t="shared" si="1"/>
        <v>65</v>
      </c>
      <c r="AB28" s="15">
        <f t="shared" si="2"/>
        <v>0.025193798449612403</v>
      </c>
      <c r="AC28" s="51">
        <f t="shared" si="3"/>
        <v>0</v>
      </c>
      <c r="AD28" s="52">
        <f t="shared" si="4"/>
        <v>0.0228631727048892</v>
      </c>
    </row>
    <row r="29" spans="1:30" ht="13.5" thickBot="1">
      <c r="A29" s="37" t="s">
        <v>55</v>
      </c>
      <c r="B29" s="19"/>
      <c r="C29" s="19"/>
      <c r="D29" s="19"/>
      <c r="E29" s="19"/>
      <c r="F29" s="19"/>
      <c r="G29" s="19"/>
      <c r="H29" s="19"/>
      <c r="I29" s="19">
        <v>30</v>
      </c>
      <c r="J29" s="19"/>
      <c r="K29" s="19"/>
      <c r="L29" s="19"/>
      <c r="M29" s="19"/>
      <c r="N29" s="19"/>
      <c r="O29" s="19"/>
      <c r="P29" s="19">
        <v>20</v>
      </c>
      <c r="Q29" s="19"/>
      <c r="R29" s="19">
        <v>15</v>
      </c>
      <c r="S29" s="19">
        <v>6</v>
      </c>
      <c r="T29" s="19">
        <v>5</v>
      </c>
      <c r="U29" s="19">
        <v>5</v>
      </c>
      <c r="V29" s="18">
        <v>30</v>
      </c>
      <c r="W29" s="19">
        <v>10</v>
      </c>
      <c r="X29" s="20"/>
      <c r="Y29" s="16">
        <f t="shared" si="5"/>
        <v>91</v>
      </c>
      <c r="Z29" s="17">
        <f t="shared" si="0"/>
        <v>30</v>
      </c>
      <c r="AA29" s="47">
        <f t="shared" si="1"/>
        <v>121</v>
      </c>
      <c r="AB29" s="15">
        <f t="shared" si="2"/>
        <v>0.03527131782945737</v>
      </c>
      <c r="AC29" s="51">
        <f t="shared" si="3"/>
        <v>0.11406844106463879</v>
      </c>
      <c r="AD29" s="52">
        <f t="shared" si="4"/>
        <v>0.04256067534294759</v>
      </c>
    </row>
    <row r="30" spans="1:30" ht="13.5" thickBot="1">
      <c r="A30" s="36" t="s">
        <v>56</v>
      </c>
      <c r="B30" s="19">
        <v>30</v>
      </c>
      <c r="C30" s="19"/>
      <c r="D30" s="19"/>
      <c r="E30" s="19">
        <v>95</v>
      </c>
      <c r="F30" s="19"/>
      <c r="G30" s="19">
        <v>90</v>
      </c>
      <c r="H30" s="19">
        <v>20</v>
      </c>
      <c r="I30" s="19"/>
      <c r="J30" s="19"/>
      <c r="K30" s="19"/>
      <c r="L30" s="19">
        <f>15*7+30</f>
        <v>135</v>
      </c>
      <c r="M30" s="19">
        <f>70+15</f>
        <v>85</v>
      </c>
      <c r="N30" s="19">
        <v>30</v>
      </c>
      <c r="O30" s="19"/>
      <c r="P30" s="19"/>
      <c r="Q30" s="19"/>
      <c r="R30" s="19">
        <v>15</v>
      </c>
      <c r="S30" s="19">
        <v>7</v>
      </c>
      <c r="T30" s="19"/>
      <c r="U30" s="19">
        <v>10</v>
      </c>
      <c r="V30" s="18">
        <v>30</v>
      </c>
      <c r="W30" s="19"/>
      <c r="X30" s="20">
        <v>10</v>
      </c>
      <c r="Y30" s="16">
        <f t="shared" si="5"/>
        <v>527</v>
      </c>
      <c r="Z30" s="17">
        <f t="shared" si="0"/>
        <v>30</v>
      </c>
      <c r="AA30" s="47">
        <f t="shared" si="1"/>
        <v>557</v>
      </c>
      <c r="AB30" s="15">
        <f t="shared" si="2"/>
        <v>0.20426356589147288</v>
      </c>
      <c r="AC30" s="51">
        <f t="shared" si="3"/>
        <v>0.11406844106463879</v>
      </c>
      <c r="AD30" s="52">
        <f t="shared" si="4"/>
        <v>0.1959198030249736</v>
      </c>
    </row>
    <row r="31" spans="1:30" ht="13.5" thickBot="1">
      <c r="A31" s="38" t="s">
        <v>57</v>
      </c>
      <c r="B31" s="21"/>
      <c r="C31" s="21">
        <v>20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2"/>
      <c r="W31" s="21"/>
      <c r="X31" s="23"/>
      <c r="Y31" s="16">
        <f t="shared" si="5"/>
        <v>20</v>
      </c>
      <c r="Z31" s="17">
        <f t="shared" si="0"/>
        <v>0</v>
      </c>
      <c r="AA31" s="47">
        <f t="shared" si="1"/>
        <v>20</v>
      </c>
      <c r="AB31" s="15">
        <f t="shared" si="2"/>
        <v>0.007751937984496124</v>
      </c>
      <c r="AC31" s="51">
        <f t="shared" si="3"/>
        <v>0</v>
      </c>
      <c r="AD31" s="52">
        <f t="shared" si="4"/>
        <v>0.007034822370735139</v>
      </c>
    </row>
    <row r="32" spans="1:30" ht="13.5" thickBot="1">
      <c r="A32" s="36" t="s">
        <v>58</v>
      </c>
      <c r="B32" s="19"/>
      <c r="C32" s="19">
        <v>20</v>
      </c>
      <c r="D32" s="19"/>
      <c r="E32" s="19"/>
      <c r="F32" s="19"/>
      <c r="G32" s="19"/>
      <c r="H32" s="19"/>
      <c r="I32" s="19"/>
      <c r="J32" s="19"/>
      <c r="K32" s="19"/>
      <c r="L32" s="19"/>
      <c r="M32" s="19">
        <v>15</v>
      </c>
      <c r="N32" s="19"/>
      <c r="O32" s="19"/>
      <c r="P32" s="19"/>
      <c r="Q32" s="19"/>
      <c r="R32" s="19"/>
      <c r="S32" s="19"/>
      <c r="T32" s="19"/>
      <c r="U32" s="19"/>
      <c r="V32" s="18"/>
      <c r="W32" s="19"/>
      <c r="X32" s="20"/>
      <c r="Y32" s="16">
        <f t="shared" si="5"/>
        <v>35</v>
      </c>
      <c r="Z32" s="17">
        <f t="shared" si="0"/>
        <v>0</v>
      </c>
      <c r="AA32" s="47">
        <f t="shared" si="1"/>
        <v>35</v>
      </c>
      <c r="AB32" s="15">
        <f t="shared" si="2"/>
        <v>0.013565891472868217</v>
      </c>
      <c r="AC32" s="51">
        <f t="shared" si="3"/>
        <v>0</v>
      </c>
      <c r="AD32" s="52">
        <f t="shared" si="4"/>
        <v>0.012310939148786493</v>
      </c>
    </row>
    <row r="33" spans="1:30" ht="13.5" thickBot="1">
      <c r="A33" s="37" t="s">
        <v>59</v>
      </c>
      <c r="B33" s="19">
        <v>20</v>
      </c>
      <c r="C33" s="19"/>
      <c r="D33" s="19"/>
      <c r="E33" s="19"/>
      <c r="F33" s="19"/>
      <c r="G33" s="19">
        <v>50</v>
      </c>
      <c r="H33" s="19"/>
      <c r="I33" s="19"/>
      <c r="J33" s="19"/>
      <c r="K33" s="19"/>
      <c r="L33" s="19"/>
      <c r="M33" s="19"/>
      <c r="N33" s="19">
        <v>17</v>
      </c>
      <c r="O33" s="19"/>
      <c r="P33" s="19"/>
      <c r="Q33" s="19"/>
      <c r="R33" s="19"/>
      <c r="S33" s="19"/>
      <c r="T33" s="19"/>
      <c r="U33" s="19"/>
      <c r="V33" s="18"/>
      <c r="W33" s="19"/>
      <c r="X33" s="20"/>
      <c r="Y33" s="16">
        <f t="shared" si="5"/>
        <v>87</v>
      </c>
      <c r="Z33" s="17">
        <f t="shared" si="0"/>
        <v>0</v>
      </c>
      <c r="AA33" s="47">
        <f t="shared" si="1"/>
        <v>87</v>
      </c>
      <c r="AB33" s="15">
        <f t="shared" si="2"/>
        <v>0.03372093023255814</v>
      </c>
      <c r="AC33" s="51">
        <f t="shared" si="3"/>
        <v>0</v>
      </c>
      <c r="AD33" s="52">
        <f t="shared" si="4"/>
        <v>0.030601477312697856</v>
      </c>
    </row>
    <row r="34" spans="1:30" ht="13.5" thickBot="1">
      <c r="A34" s="37" t="s">
        <v>60</v>
      </c>
      <c r="B34" s="19">
        <v>20</v>
      </c>
      <c r="C34" s="19"/>
      <c r="D34" s="19"/>
      <c r="E34" s="19"/>
      <c r="F34" s="19"/>
      <c r="G34" s="19">
        <v>50</v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8"/>
      <c r="W34" s="19"/>
      <c r="X34" s="20"/>
      <c r="Y34" s="16">
        <f t="shared" si="5"/>
        <v>70</v>
      </c>
      <c r="Z34" s="17">
        <f t="shared" si="0"/>
        <v>0</v>
      </c>
      <c r="AA34" s="47">
        <f t="shared" si="1"/>
        <v>70</v>
      </c>
      <c r="AB34" s="15">
        <f t="shared" si="2"/>
        <v>0.027131782945736434</v>
      </c>
      <c r="AC34" s="51">
        <f t="shared" si="3"/>
        <v>0</v>
      </c>
      <c r="AD34" s="52">
        <f t="shared" si="4"/>
        <v>0.024621878297572987</v>
      </c>
    </row>
    <row r="35" spans="1:30" ht="13.5" thickBot="1">
      <c r="A35" s="37" t="s">
        <v>61</v>
      </c>
      <c r="B35" s="19"/>
      <c r="C35" s="19"/>
      <c r="D35" s="19"/>
      <c r="E35" s="19"/>
      <c r="F35" s="19"/>
      <c r="G35" s="19"/>
      <c r="H35" s="19"/>
      <c r="I35" s="19"/>
      <c r="J35" s="19">
        <v>30</v>
      </c>
      <c r="K35" s="19"/>
      <c r="L35" s="19"/>
      <c r="M35" s="19"/>
      <c r="N35" s="19"/>
      <c r="O35" s="19"/>
      <c r="P35" s="19">
        <v>20</v>
      </c>
      <c r="Q35" s="19"/>
      <c r="R35" s="19">
        <v>15</v>
      </c>
      <c r="S35" s="19">
        <v>3</v>
      </c>
      <c r="T35" s="19"/>
      <c r="U35" s="19"/>
      <c r="V35" s="18"/>
      <c r="W35" s="19">
        <v>10</v>
      </c>
      <c r="X35" s="20"/>
      <c r="Y35" s="16">
        <f t="shared" si="5"/>
        <v>78</v>
      </c>
      <c r="Z35" s="17">
        <f>V35</f>
        <v>0</v>
      </c>
      <c r="AA35" s="47">
        <f>Y35+Z35</f>
        <v>78</v>
      </c>
      <c r="AB35" s="15">
        <f t="shared" si="2"/>
        <v>0.030232558139534883</v>
      </c>
      <c r="AC35" s="51">
        <f t="shared" si="3"/>
        <v>0</v>
      </c>
      <c r="AD35" s="52">
        <f t="shared" si="4"/>
        <v>0.02743580724586704</v>
      </c>
    </row>
    <row r="36" spans="1:30" ht="13.5" thickBot="1">
      <c r="A36" s="36" t="s">
        <v>62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8"/>
      <c r="W36" s="19"/>
      <c r="X36" s="20"/>
      <c r="Y36" s="16">
        <f t="shared" si="5"/>
        <v>0</v>
      </c>
      <c r="Z36" s="17">
        <f t="shared" si="0"/>
        <v>0</v>
      </c>
      <c r="AA36" s="47">
        <f t="shared" si="1"/>
        <v>0</v>
      </c>
      <c r="AB36" s="15">
        <f t="shared" si="2"/>
        <v>0</v>
      </c>
      <c r="AC36" s="51">
        <f t="shared" si="3"/>
        <v>0</v>
      </c>
      <c r="AD36" s="52">
        <f t="shared" si="4"/>
        <v>0</v>
      </c>
    </row>
    <row r="37" spans="1:30" ht="13.5" thickBot="1">
      <c r="A37" s="36" t="s">
        <v>63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8"/>
      <c r="W37" s="19"/>
      <c r="X37" s="20"/>
      <c r="Y37" s="16">
        <f t="shared" si="5"/>
        <v>0</v>
      </c>
      <c r="Z37" s="17">
        <f t="shared" si="0"/>
        <v>0</v>
      </c>
      <c r="AA37" s="47">
        <f t="shared" si="1"/>
        <v>0</v>
      </c>
      <c r="AB37" s="15">
        <f t="shared" si="2"/>
        <v>0</v>
      </c>
      <c r="AC37" s="51">
        <f t="shared" si="3"/>
        <v>0</v>
      </c>
      <c r="AD37" s="52">
        <f t="shared" si="4"/>
        <v>0</v>
      </c>
    </row>
    <row r="38" spans="1:30" ht="13.5" thickBot="1">
      <c r="A38" s="37" t="s">
        <v>64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8"/>
      <c r="W38" s="19"/>
      <c r="X38" s="20"/>
      <c r="Y38" s="16">
        <f t="shared" si="5"/>
        <v>0</v>
      </c>
      <c r="Z38" s="17">
        <f t="shared" si="0"/>
        <v>0</v>
      </c>
      <c r="AA38" s="47">
        <f t="shared" si="1"/>
        <v>0</v>
      </c>
      <c r="AB38" s="15">
        <f t="shared" si="2"/>
        <v>0</v>
      </c>
      <c r="AC38" s="51">
        <f t="shared" si="3"/>
        <v>0</v>
      </c>
      <c r="AD38" s="52">
        <f t="shared" si="4"/>
        <v>0</v>
      </c>
    </row>
    <row r="39" spans="1:30" ht="13.5" thickBot="1">
      <c r="A39" s="38" t="s">
        <v>65</v>
      </c>
      <c r="B39" s="21"/>
      <c r="C39" s="21">
        <v>20</v>
      </c>
      <c r="D39" s="21"/>
      <c r="E39" s="21"/>
      <c r="F39" s="21"/>
      <c r="G39" s="21"/>
      <c r="H39" s="21"/>
      <c r="I39" s="21"/>
      <c r="J39" s="21">
        <v>30</v>
      </c>
      <c r="K39" s="21"/>
      <c r="L39" s="21"/>
      <c r="M39" s="21"/>
      <c r="N39" s="21">
        <v>17</v>
      </c>
      <c r="O39" s="21"/>
      <c r="P39" s="21"/>
      <c r="Q39" s="21"/>
      <c r="R39" s="21"/>
      <c r="S39" s="21"/>
      <c r="T39" s="21"/>
      <c r="U39" s="21"/>
      <c r="V39" s="22"/>
      <c r="W39" s="21"/>
      <c r="X39" s="23"/>
      <c r="Y39" s="16">
        <f t="shared" si="5"/>
        <v>67</v>
      </c>
      <c r="Z39" s="17">
        <f t="shared" si="0"/>
        <v>0</v>
      </c>
      <c r="AA39" s="47">
        <f t="shared" si="1"/>
        <v>67</v>
      </c>
      <c r="AB39" s="15">
        <f t="shared" si="2"/>
        <v>0.025968992248062015</v>
      </c>
      <c r="AC39" s="51">
        <f t="shared" si="3"/>
        <v>0</v>
      </c>
      <c r="AD39" s="52">
        <f t="shared" si="4"/>
        <v>0.023566654941962716</v>
      </c>
    </row>
    <row r="40" spans="1:30" ht="13.5" thickBot="1">
      <c r="A40" s="36" t="s">
        <v>66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8">
        <v>10</v>
      </c>
      <c r="W40" s="19"/>
      <c r="X40" s="20"/>
      <c r="Y40" s="16">
        <f t="shared" si="5"/>
        <v>0</v>
      </c>
      <c r="Z40" s="17">
        <f t="shared" si="0"/>
        <v>10</v>
      </c>
      <c r="AA40" s="47">
        <f t="shared" si="1"/>
        <v>10</v>
      </c>
      <c r="AB40" s="15">
        <f t="shared" si="2"/>
        <v>0</v>
      </c>
      <c r="AC40" s="51">
        <f t="shared" si="3"/>
        <v>0.03802281368821293</v>
      </c>
      <c r="AD40" s="52">
        <f t="shared" si="4"/>
        <v>0.0035174111853675696</v>
      </c>
    </row>
    <row r="41" spans="1:30" ht="13.5" thickBot="1">
      <c r="A41" s="37" t="s">
        <v>67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>
        <v>15</v>
      </c>
      <c r="S41" s="19"/>
      <c r="T41" s="19"/>
      <c r="U41" s="19"/>
      <c r="V41" s="18">
        <v>30</v>
      </c>
      <c r="W41" s="19"/>
      <c r="X41" s="20"/>
      <c r="Y41" s="16">
        <f t="shared" si="5"/>
        <v>15</v>
      </c>
      <c r="Z41" s="17">
        <f t="shared" si="0"/>
        <v>30</v>
      </c>
      <c r="AA41" s="47">
        <f t="shared" si="1"/>
        <v>45</v>
      </c>
      <c r="AB41" s="15">
        <f t="shared" si="2"/>
        <v>0.005813953488372093</v>
      </c>
      <c r="AC41" s="51">
        <f t="shared" si="3"/>
        <v>0.11406844106463879</v>
      </c>
      <c r="AD41" s="52">
        <f t="shared" si="4"/>
        <v>0.015828350334154064</v>
      </c>
    </row>
    <row r="42" spans="1:30" ht="13.5" thickBot="1">
      <c r="A42" s="36" t="s">
        <v>68</v>
      </c>
      <c r="B42" s="19"/>
      <c r="C42" s="19"/>
      <c r="D42" s="19"/>
      <c r="E42" s="19"/>
      <c r="F42" s="19"/>
      <c r="G42" s="19"/>
      <c r="H42" s="19"/>
      <c r="I42" s="19">
        <v>50</v>
      </c>
      <c r="J42" s="19"/>
      <c r="K42" s="19"/>
      <c r="L42" s="19"/>
      <c r="M42" s="19"/>
      <c r="N42" s="19">
        <v>17</v>
      </c>
      <c r="O42" s="19"/>
      <c r="P42" s="19"/>
      <c r="Q42" s="19"/>
      <c r="R42" s="19"/>
      <c r="S42" s="19"/>
      <c r="T42" s="19"/>
      <c r="U42" s="19"/>
      <c r="V42" s="18"/>
      <c r="W42" s="19"/>
      <c r="X42" s="20"/>
      <c r="Y42" s="16">
        <f t="shared" si="5"/>
        <v>67</v>
      </c>
      <c r="Z42" s="17">
        <f t="shared" si="0"/>
        <v>0</v>
      </c>
      <c r="AA42" s="47">
        <f t="shared" si="1"/>
        <v>67</v>
      </c>
      <c r="AB42" s="15">
        <f t="shared" si="2"/>
        <v>0.025968992248062015</v>
      </c>
      <c r="AC42" s="51">
        <f t="shared" si="3"/>
        <v>0</v>
      </c>
      <c r="AD42" s="52">
        <f t="shared" si="4"/>
        <v>0.023566654941962716</v>
      </c>
    </row>
    <row r="43" spans="1:30" ht="13.5" thickBot="1">
      <c r="A43" s="37" t="s">
        <v>69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8"/>
      <c r="W43" s="19"/>
      <c r="X43" s="20"/>
      <c r="Y43" s="16">
        <f t="shared" si="5"/>
        <v>0</v>
      </c>
      <c r="Z43" s="17">
        <f t="shared" si="0"/>
        <v>0</v>
      </c>
      <c r="AA43" s="47">
        <f t="shared" si="1"/>
        <v>0</v>
      </c>
      <c r="AB43" s="15">
        <f t="shared" si="2"/>
        <v>0</v>
      </c>
      <c r="AC43" s="51">
        <f t="shared" si="3"/>
        <v>0</v>
      </c>
      <c r="AD43" s="52">
        <f t="shared" si="4"/>
        <v>0</v>
      </c>
    </row>
    <row r="44" spans="1:30" ht="13.5" thickBot="1">
      <c r="A44" s="36" t="s">
        <v>70</v>
      </c>
      <c r="B44" s="19"/>
      <c r="C44" s="19"/>
      <c r="D44" s="19"/>
      <c r="E44" s="19"/>
      <c r="F44" s="19"/>
      <c r="G44" s="19"/>
      <c r="H44" s="19"/>
      <c r="I44" s="19"/>
      <c r="J44" s="19"/>
      <c r="K44" s="19">
        <v>80</v>
      </c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8"/>
      <c r="W44" s="19"/>
      <c r="X44" s="20"/>
      <c r="Y44" s="16">
        <f t="shared" si="5"/>
        <v>80</v>
      </c>
      <c r="Z44" s="17">
        <f t="shared" si="0"/>
        <v>0</v>
      </c>
      <c r="AA44" s="47">
        <f t="shared" si="1"/>
        <v>80</v>
      </c>
      <c r="AB44" s="15">
        <f t="shared" si="2"/>
        <v>0.031007751937984496</v>
      </c>
      <c r="AC44" s="51">
        <f t="shared" si="3"/>
        <v>0</v>
      </c>
      <c r="AD44" s="52">
        <f t="shared" si="4"/>
        <v>0.028139289482940557</v>
      </c>
    </row>
    <row r="45" spans="1:30" ht="13.5" thickBot="1">
      <c r="A45" s="37" t="s">
        <v>71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8"/>
      <c r="W45" s="19"/>
      <c r="X45" s="20"/>
      <c r="Y45" s="16">
        <f t="shared" si="5"/>
        <v>0</v>
      </c>
      <c r="Z45" s="17">
        <f t="shared" si="0"/>
        <v>0</v>
      </c>
      <c r="AA45" s="47">
        <f t="shared" si="1"/>
        <v>0</v>
      </c>
      <c r="AB45" s="15">
        <f t="shared" si="2"/>
        <v>0</v>
      </c>
      <c r="AC45" s="51">
        <f t="shared" si="3"/>
        <v>0</v>
      </c>
      <c r="AD45" s="52">
        <f t="shared" si="4"/>
        <v>0</v>
      </c>
    </row>
    <row r="46" spans="1:30" ht="13.5" thickBot="1">
      <c r="A46" s="37" t="s">
        <v>72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>
        <v>15</v>
      </c>
      <c r="N46" s="19">
        <v>15</v>
      </c>
      <c r="O46" s="19"/>
      <c r="P46" s="19"/>
      <c r="Q46" s="19"/>
      <c r="R46" s="19"/>
      <c r="S46" s="19"/>
      <c r="T46" s="19"/>
      <c r="U46" s="19"/>
      <c r="V46" s="18"/>
      <c r="W46" s="19"/>
      <c r="X46" s="20"/>
      <c r="Y46" s="16">
        <f t="shared" si="5"/>
        <v>30</v>
      </c>
      <c r="Z46" s="17">
        <f t="shared" si="0"/>
        <v>0</v>
      </c>
      <c r="AA46" s="47">
        <f t="shared" si="1"/>
        <v>30</v>
      </c>
      <c r="AB46" s="15">
        <f t="shared" si="2"/>
        <v>0.011627906976744186</v>
      </c>
      <c r="AC46" s="51">
        <f t="shared" si="3"/>
        <v>0</v>
      </c>
      <c r="AD46" s="52">
        <f t="shared" si="4"/>
        <v>0.010552233556102708</v>
      </c>
    </row>
    <row r="47" spans="1:30" ht="13.5" thickBot="1">
      <c r="A47" s="39" t="s">
        <v>73</v>
      </c>
      <c r="B47" s="24"/>
      <c r="C47" s="24"/>
      <c r="D47" s="24">
        <v>30</v>
      </c>
      <c r="E47" s="24"/>
      <c r="F47" s="24"/>
      <c r="G47" s="24"/>
      <c r="H47" s="24"/>
      <c r="I47" s="24"/>
      <c r="J47" s="24"/>
      <c r="K47" s="24"/>
      <c r="L47" s="19"/>
      <c r="M47" s="19"/>
      <c r="N47" s="19"/>
      <c r="O47" s="19"/>
      <c r="P47" s="19"/>
      <c r="Q47" s="19">
        <v>40</v>
      </c>
      <c r="R47" s="19"/>
      <c r="S47" s="19">
        <v>11</v>
      </c>
      <c r="T47" s="19">
        <v>5</v>
      </c>
      <c r="U47" s="19">
        <v>19</v>
      </c>
      <c r="V47" s="18">
        <v>4</v>
      </c>
      <c r="W47" s="19">
        <v>10</v>
      </c>
      <c r="X47" s="20"/>
      <c r="Y47" s="16">
        <f>B47+C47+D47+E47+F47+G47+H47+I47+J47+K47+L47+M47+N47+R47+S47+T47+U47+W47+X47+P47+O47+Q47</f>
        <v>115</v>
      </c>
      <c r="Z47" s="17">
        <f t="shared" si="0"/>
        <v>4</v>
      </c>
      <c r="AA47" s="47">
        <f t="shared" si="1"/>
        <v>119</v>
      </c>
      <c r="AB47" s="15">
        <f t="shared" si="2"/>
        <v>0.044573643410852716</v>
      </c>
      <c r="AC47" s="51">
        <f t="shared" si="3"/>
        <v>0.015209125475285171</v>
      </c>
      <c r="AD47" s="52">
        <f t="shared" si="4"/>
        <v>0.041857193105874074</v>
      </c>
    </row>
    <row r="48" spans="1:30" ht="13.5" thickBot="1">
      <c r="A48" s="40" t="s">
        <v>74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19"/>
      <c r="M48" s="19">
        <v>30</v>
      </c>
      <c r="N48" s="19"/>
      <c r="O48" s="19"/>
      <c r="P48" s="19"/>
      <c r="Q48" s="19"/>
      <c r="R48" s="19"/>
      <c r="S48" s="19"/>
      <c r="T48" s="19"/>
      <c r="U48" s="19"/>
      <c r="V48" s="18"/>
      <c r="W48" s="19"/>
      <c r="X48" s="20"/>
      <c r="Y48" s="16">
        <f t="shared" si="5"/>
        <v>30</v>
      </c>
      <c r="Z48" s="17">
        <f t="shared" si="0"/>
        <v>0</v>
      </c>
      <c r="AA48" s="47">
        <f t="shared" si="1"/>
        <v>30</v>
      </c>
      <c r="AB48" s="15">
        <f t="shared" si="2"/>
        <v>0.011627906976744186</v>
      </c>
      <c r="AC48" s="51">
        <f t="shared" si="3"/>
        <v>0</v>
      </c>
      <c r="AD48" s="52">
        <f t="shared" si="4"/>
        <v>0.010552233556102708</v>
      </c>
    </row>
    <row r="49" spans="1:30" ht="13.5" thickBot="1">
      <c r="A49" s="41" t="s">
        <v>75</v>
      </c>
      <c r="B49" s="28"/>
      <c r="C49" s="29"/>
      <c r="D49" s="29"/>
      <c r="E49" s="29"/>
      <c r="F49" s="29"/>
      <c r="G49" s="29"/>
      <c r="H49" s="29"/>
      <c r="I49" s="29"/>
      <c r="J49" s="29"/>
      <c r="K49" s="29"/>
      <c r="L49" s="30"/>
      <c r="M49" s="30"/>
      <c r="N49" s="30">
        <v>17</v>
      </c>
      <c r="O49" s="30"/>
      <c r="P49" s="30"/>
      <c r="Q49" s="30"/>
      <c r="R49" s="30">
        <v>15</v>
      </c>
      <c r="S49" s="30"/>
      <c r="T49" s="30"/>
      <c r="U49" s="30"/>
      <c r="V49" s="31"/>
      <c r="W49" s="30"/>
      <c r="X49" s="32"/>
      <c r="Y49" s="26">
        <f>B49+C49+D49+E49+F49+G49+H49+I49+J49+K49+L49+M49+N49+R49+S49+T49+U49+W49+X49+P49+O49</f>
        <v>32</v>
      </c>
      <c r="Z49" s="27">
        <f>V49</f>
        <v>0</v>
      </c>
      <c r="AA49" s="48">
        <f>Y49+Z49</f>
        <v>32</v>
      </c>
      <c r="AB49" s="15">
        <f t="shared" si="2"/>
        <v>0.012403100775193798</v>
      </c>
      <c r="AC49" s="51">
        <f t="shared" si="3"/>
        <v>0</v>
      </c>
      <c r="AD49" s="52">
        <f t="shared" si="4"/>
        <v>0.011255715793176222</v>
      </c>
    </row>
    <row r="50" spans="1:29" ht="13.5" thickBot="1">
      <c r="A50" s="33" t="s">
        <v>76</v>
      </c>
      <c r="B50" s="28">
        <f>SUM(B3:B47)</f>
        <v>97</v>
      </c>
      <c r="C50" s="29">
        <f aca="true" t="shared" si="6" ref="C50:L50">SUM(C3:C48)</f>
        <v>130</v>
      </c>
      <c r="D50" s="29">
        <f t="shared" si="6"/>
        <v>130</v>
      </c>
      <c r="E50" s="29">
        <f t="shared" si="6"/>
        <v>95</v>
      </c>
      <c r="F50" s="29">
        <f t="shared" si="6"/>
        <v>80</v>
      </c>
      <c r="G50" s="29">
        <f t="shared" si="6"/>
        <v>190</v>
      </c>
      <c r="H50" s="29">
        <f t="shared" si="6"/>
        <v>90</v>
      </c>
      <c r="I50" s="29">
        <f t="shared" si="6"/>
        <v>140</v>
      </c>
      <c r="J50" s="29">
        <f t="shared" si="6"/>
        <v>170</v>
      </c>
      <c r="K50" s="29">
        <f t="shared" si="6"/>
        <v>80</v>
      </c>
      <c r="L50" s="29">
        <f t="shared" si="6"/>
        <v>195</v>
      </c>
      <c r="M50" s="29">
        <f>SUM(M3:M48)</f>
        <v>325</v>
      </c>
      <c r="N50" s="29">
        <f aca="true" t="shared" si="7" ref="N50:X50">SUM(N3:N48)</f>
        <v>215</v>
      </c>
      <c r="O50" s="29">
        <f t="shared" si="7"/>
        <v>60</v>
      </c>
      <c r="P50" s="29">
        <f t="shared" si="7"/>
        <v>90</v>
      </c>
      <c r="Q50" s="29">
        <f t="shared" si="7"/>
        <v>40</v>
      </c>
      <c r="R50" s="29">
        <f>SUM(R3:R49)</f>
        <v>165</v>
      </c>
      <c r="S50" s="29">
        <f t="shared" si="7"/>
        <v>72</v>
      </c>
      <c r="T50" s="29">
        <f t="shared" si="7"/>
        <v>30</v>
      </c>
      <c r="U50" s="29">
        <f t="shared" si="7"/>
        <v>89</v>
      </c>
      <c r="V50" s="34">
        <f t="shared" si="7"/>
        <v>263</v>
      </c>
      <c r="W50" s="29">
        <f t="shared" si="7"/>
        <v>60</v>
      </c>
      <c r="X50" s="29">
        <f t="shared" si="7"/>
        <v>20</v>
      </c>
      <c r="Y50" s="29">
        <f>SUM(Y3:Y49)</f>
        <v>2580</v>
      </c>
      <c r="Z50" s="49">
        <f>SUM(Z3:Z49)</f>
        <v>263</v>
      </c>
      <c r="AA50" s="50">
        <f>Y50+Z50</f>
        <v>2843</v>
      </c>
      <c r="AB50" s="42"/>
      <c r="AC50" s="43"/>
    </row>
  </sheetData>
  <mergeCells count="1">
    <mergeCell ref="A1:Z1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---</dc:creator>
  <cp:keywords/>
  <dc:description/>
  <cp:lastModifiedBy>---</cp:lastModifiedBy>
  <dcterms:created xsi:type="dcterms:W3CDTF">2008-01-19T03:49:34Z</dcterms:created>
  <dcterms:modified xsi:type="dcterms:W3CDTF">2008-01-27T08:21:47Z</dcterms:modified>
  <cp:category/>
  <cp:version/>
  <cp:contentType/>
  <cp:contentStatus/>
</cp:coreProperties>
</file>